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lehma\Desktop\"/>
    </mc:Choice>
  </mc:AlternateContent>
  <xr:revisionPtr revIDLastSave="0" documentId="13_ncr:1_{6396AAA7-26EE-4429-9DCA-AF22394FE793}" xr6:coauthVersionLast="47" xr6:coauthVersionMax="47" xr10:uidLastSave="{00000000-0000-0000-0000-000000000000}"/>
  <bookViews>
    <workbookView xWindow="0" yWindow="0" windowWidth="19200" windowHeight="15600" xr2:uid="{00000000-000D-0000-FFFF-FFFF00000000}"/>
  </bookViews>
  <sheets>
    <sheet name="Sheet2" sheetId="2" r:id="rId1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4" i="2"/>
  <c r="E13" i="2"/>
  <c r="E11" i="2"/>
  <c r="E10" i="2"/>
  <c r="C16" i="2"/>
  <c r="C21" i="2"/>
  <c r="C27" i="2"/>
  <c r="C28" i="2"/>
  <c r="C26" i="2" s="1"/>
  <c r="C17" i="2"/>
  <c r="C15" i="2" s="1"/>
</calcChain>
</file>

<file path=xl/sharedStrings.xml><?xml version="1.0" encoding="utf-8"?>
<sst xmlns="http://schemas.openxmlformats.org/spreadsheetml/2006/main" count="32" uniqueCount="25">
  <si>
    <t>Daniel Lehman</t>
  </si>
  <si>
    <t>The Lehman Group</t>
  </si>
  <si>
    <t>760-655-1405</t>
  </si>
  <si>
    <t>daniel@lehmangrp.com</t>
  </si>
  <si>
    <t>Loan amount</t>
  </si>
  <si>
    <t>Interest Rate (Annual)</t>
  </si>
  <si>
    <t>Loan period in years</t>
  </si>
  <si>
    <t>Number of payments per year</t>
  </si>
  <si>
    <t>Monthly Payment</t>
  </si>
  <si>
    <t>Total Payments</t>
  </si>
  <si>
    <t>Points</t>
  </si>
  <si>
    <t>Points ($)</t>
  </si>
  <si>
    <t>ANALYSIS</t>
  </si>
  <si>
    <t>Cost Difference</t>
  </si>
  <si>
    <t>Payment Difference</t>
  </si>
  <si>
    <t>Months to Breakeven</t>
  </si>
  <si>
    <t>Years to Breakeven</t>
  </si>
  <si>
    <t>Buydown Breakeven Calculator</t>
  </si>
  <si>
    <t xml:space="preserve">Points ($) </t>
  </si>
  <si>
    <t>POINTS OPTION 1 (Lower Points/Higher Rate)</t>
  </si>
  <si>
    <t xml:space="preserve">POINTS OPTION 2 (Higher Points/Lower Rate) </t>
  </si>
  <si>
    <t>years</t>
  </si>
  <si>
    <t xml:space="preserve"> - means -</t>
  </si>
  <si>
    <t xml:space="preserve">In essence - if you plan on keeping the loan for MORE than </t>
  </si>
  <si>
    <t xml:space="preserve">It's likely you should take option 2.  If not - you should take option 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</si>
</sst>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7" formatCode="0.000%"/>
  </numFmts>
  <fonts count="10" x14ac:knownFonts="1">
    <font>
      <sz val="10"/>
      <color rgb="FF000000"/>
      <name val="Arial"/>
      <scheme val="minor"/>
    </font>
    <font>
      <sz val="11"/>
      <color rgb="FFFFFFFF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i/>
      <sz val="8"/>
      <color rgb="FFFF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6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165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6" fillId="0" borderId="0" xfId="1"/>
    <xf numFmtId="0" fontId="0" fillId="0" borderId="0" xfId="0" applyAlignment="1">
      <alignment horizontal="center"/>
    </xf>
    <xf numFmtId="0" fontId="0" fillId="3" borderId="0" xfId="0" applyFill="1"/>
    <xf numFmtId="0" fontId="4" fillId="3" borderId="0" xfId="0" applyFont="1" applyFill="1"/>
    <xf numFmtId="167" fontId="3" fillId="0" borderId="3" xfId="0" applyNumberFormat="1" applyFont="1" applyBorder="1" applyAlignment="1">
      <alignment horizontal="right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2" xfId="0" applyFont="1" applyBorder="1"/>
    <xf numFmtId="49" fontId="1" fillId="2" borderId="1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/>
    </xf>
    <xf numFmtId="0" fontId="2" fillId="0" borderId="6" xfId="0" applyFont="1" applyBorder="1"/>
    <xf numFmtId="164" fontId="3" fillId="0" borderId="7" xfId="0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8" xfId="0" applyFont="1" applyBorder="1" applyAlignment="1">
      <alignment horizontal="center"/>
    </xf>
    <xf numFmtId="167" fontId="3" fillId="0" borderId="7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11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165" fontId="9" fillId="4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8" fillId="3" borderId="15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97160</xdr:colOff>
      <xdr:row>2</xdr:row>
      <xdr:rowOff>132631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29B4FF5-D631-0EB4-5AE9-7408883D5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28575"/>
          <a:ext cx="1232541" cy="437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iel@lehmangr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2B53-9E19-4076-92F5-E113958AF7A9}">
  <dimension ref="A1:F28"/>
  <sheetViews>
    <sheetView tabSelected="1" view="pageLayout" zoomScale="130" zoomScaleNormal="217" zoomScalePageLayoutView="130" workbookViewId="0">
      <selection activeCell="E24" sqref="E24"/>
    </sheetView>
  </sheetViews>
  <sheetFormatPr defaultColWidth="10.28515625" defaultRowHeight="12.75" x14ac:dyDescent="0.2"/>
  <cols>
    <col min="1" max="1" width="16.28515625" customWidth="1"/>
    <col min="2" max="2" width="11.5703125" customWidth="1"/>
    <col min="3" max="3" width="12.140625" bestFit="1" customWidth="1"/>
    <col min="4" max="4" width="14.7109375" bestFit="1" customWidth="1"/>
    <col min="5" max="5" width="12.5703125" bestFit="1" customWidth="1"/>
    <col min="6" max="6" width="19.140625" customWidth="1"/>
  </cols>
  <sheetData>
    <row r="1" spans="1:6" x14ac:dyDescent="0.2">
      <c r="F1" s="4" t="s">
        <v>0</v>
      </c>
    </row>
    <row r="2" spans="1:6" x14ac:dyDescent="0.2">
      <c r="F2" s="4" t="s">
        <v>1</v>
      </c>
    </row>
    <row r="3" spans="1:6" x14ac:dyDescent="0.2">
      <c r="F3" s="4" t="s">
        <v>2</v>
      </c>
    </row>
    <row r="4" spans="1:6" x14ac:dyDescent="0.2">
      <c r="F4" s="5" t="s">
        <v>3</v>
      </c>
    </row>
    <row r="5" spans="1:6" x14ac:dyDescent="0.2">
      <c r="F5" s="5"/>
    </row>
    <row r="6" spans="1:6" x14ac:dyDescent="0.2">
      <c r="A6" s="7"/>
      <c r="B6" s="10" t="s">
        <v>17</v>
      </c>
      <c r="C6" s="11"/>
      <c r="D6" s="11"/>
      <c r="E6" s="11"/>
      <c r="F6" s="8"/>
    </row>
    <row r="7" spans="1:6" x14ac:dyDescent="0.2">
      <c r="A7" s="7"/>
      <c r="B7" s="11"/>
      <c r="C7" s="11"/>
      <c r="D7" s="11"/>
      <c r="E7" s="11"/>
      <c r="F7" s="8"/>
    </row>
    <row r="8" spans="1:6" ht="13.5" thickBot="1" x14ac:dyDescent="0.25">
      <c r="B8" s="6"/>
      <c r="C8" s="6"/>
      <c r="D8" s="6"/>
      <c r="E8" s="6"/>
      <c r="F8" s="4"/>
    </row>
    <row r="9" spans="1:6" ht="13.5" thickBot="1" x14ac:dyDescent="0.25">
      <c r="A9" s="20" t="s">
        <v>19</v>
      </c>
      <c r="B9" s="18"/>
      <c r="C9" s="19"/>
      <c r="E9" s="22" t="s">
        <v>12</v>
      </c>
      <c r="F9" s="23"/>
    </row>
    <row r="10" spans="1:6" ht="15" x14ac:dyDescent="0.25">
      <c r="A10" s="15" t="s">
        <v>4</v>
      </c>
      <c r="B10" s="16"/>
      <c r="C10" s="17">
        <v>685000</v>
      </c>
      <c r="E10" s="33">
        <f>C27-C16</f>
        <v>11131.25</v>
      </c>
      <c r="F10" s="24" t="s">
        <v>13</v>
      </c>
    </row>
    <row r="11" spans="1:6" ht="15" x14ac:dyDescent="0.25">
      <c r="A11" s="13" t="s">
        <v>10</v>
      </c>
      <c r="B11" s="14"/>
      <c r="C11" s="21">
        <v>0</v>
      </c>
      <c r="E11" s="33">
        <f>C15-C26</f>
        <v>109.45</v>
      </c>
      <c r="F11" s="24" t="s">
        <v>14</v>
      </c>
    </row>
    <row r="12" spans="1:6" ht="15" x14ac:dyDescent="0.25">
      <c r="A12" s="13" t="s">
        <v>5</v>
      </c>
      <c r="B12" s="12"/>
      <c r="C12" s="9">
        <v>0.06</v>
      </c>
      <c r="D12" s="3"/>
      <c r="E12" s="36" t="s">
        <v>22</v>
      </c>
      <c r="F12" s="37"/>
    </row>
    <row r="13" spans="1:6" ht="15" x14ac:dyDescent="0.25">
      <c r="A13" s="13" t="s">
        <v>6</v>
      </c>
      <c r="B13" s="12"/>
      <c r="C13" s="2">
        <v>30</v>
      </c>
      <c r="E13" s="34">
        <f>E10/E11</f>
        <v>102</v>
      </c>
      <c r="F13" s="24" t="s">
        <v>15</v>
      </c>
    </row>
    <row r="14" spans="1:6" ht="15" x14ac:dyDescent="0.25">
      <c r="A14" s="13" t="s">
        <v>7</v>
      </c>
      <c r="B14" s="12"/>
      <c r="C14" s="2">
        <v>12</v>
      </c>
      <c r="E14" s="35">
        <f>E13/12</f>
        <v>8.5</v>
      </c>
      <c r="F14" s="24" t="s">
        <v>16</v>
      </c>
    </row>
    <row r="15" spans="1:6" ht="15.75" thickBot="1" x14ac:dyDescent="0.3">
      <c r="A15" s="13" t="s">
        <v>8</v>
      </c>
      <c r="B15" s="12"/>
      <c r="C15" s="1">
        <f>-PMT(C12/C14,C17,C10)</f>
        <v>4106.92</v>
      </c>
      <c r="E15" s="6"/>
      <c r="F15" s="6"/>
    </row>
    <row r="16" spans="1:6" ht="15" x14ac:dyDescent="0.25">
      <c r="A16" s="13" t="s">
        <v>18</v>
      </c>
      <c r="B16" s="14"/>
      <c r="C16" s="1">
        <f>C10*C11</f>
        <v>0</v>
      </c>
      <c r="E16" s="25" t="s">
        <v>23</v>
      </c>
      <c r="F16" s="26"/>
    </row>
    <row r="17" spans="1:6" ht="15" x14ac:dyDescent="0.25">
      <c r="A17" s="13" t="s">
        <v>9</v>
      </c>
      <c r="B17" s="12"/>
      <c r="C17" s="2">
        <f>C13*12</f>
        <v>360</v>
      </c>
      <c r="E17" s="27"/>
      <c r="F17" s="28"/>
    </row>
    <row r="18" spans="1:6" x14ac:dyDescent="0.2">
      <c r="E18" s="38">
        <f>E14</f>
        <v>8.5</v>
      </c>
      <c r="F18" s="39" t="s">
        <v>21</v>
      </c>
    </row>
    <row r="19" spans="1:6" ht="13.5" thickBot="1" x14ac:dyDescent="0.25">
      <c r="E19" s="29" t="s">
        <v>24</v>
      </c>
      <c r="F19" s="30"/>
    </row>
    <row r="20" spans="1:6" ht="13.5" thickBot="1" x14ac:dyDescent="0.25">
      <c r="A20" s="20" t="s">
        <v>20</v>
      </c>
      <c r="B20" s="18"/>
      <c r="C20" s="19"/>
      <c r="E20" s="31"/>
      <c r="F20" s="32"/>
    </row>
    <row r="21" spans="1:6" ht="15" x14ac:dyDescent="0.25">
      <c r="A21" s="15" t="s">
        <v>4</v>
      </c>
      <c r="B21" s="16"/>
      <c r="C21" s="17">
        <f>C10</f>
        <v>685000</v>
      </c>
    </row>
    <row r="22" spans="1:6" ht="15" x14ac:dyDescent="0.25">
      <c r="A22" s="13" t="s">
        <v>10</v>
      </c>
      <c r="B22" s="14"/>
      <c r="C22" s="9">
        <v>1.6250000000000001E-2</v>
      </c>
    </row>
    <row r="23" spans="1:6" ht="15" x14ac:dyDescent="0.25">
      <c r="A23" s="13" t="s">
        <v>5</v>
      </c>
      <c r="B23" s="12"/>
      <c r="C23" s="9">
        <v>5.7500000000000002E-2</v>
      </c>
    </row>
    <row r="24" spans="1:6" ht="15" x14ac:dyDescent="0.25">
      <c r="A24" s="13" t="s">
        <v>6</v>
      </c>
      <c r="B24" s="12"/>
      <c r="C24" s="2">
        <v>30</v>
      </c>
    </row>
    <row r="25" spans="1:6" ht="15" x14ac:dyDescent="0.25">
      <c r="A25" s="13" t="s">
        <v>7</v>
      </c>
      <c r="B25" s="12"/>
      <c r="C25" s="2">
        <v>12</v>
      </c>
    </row>
    <row r="26" spans="1:6" ht="15" x14ac:dyDescent="0.25">
      <c r="A26" s="13" t="s">
        <v>8</v>
      </c>
      <c r="B26" s="12"/>
      <c r="C26" s="1">
        <f>-PMT(C23/C25,C28,C21)</f>
        <v>3997.47</v>
      </c>
    </row>
    <row r="27" spans="1:6" ht="15" x14ac:dyDescent="0.25">
      <c r="A27" s="13" t="s">
        <v>11</v>
      </c>
      <c r="B27" s="14"/>
      <c r="C27" s="1">
        <f>C21*C22</f>
        <v>11131.25</v>
      </c>
    </row>
    <row r="28" spans="1:6" ht="15" x14ac:dyDescent="0.25">
      <c r="A28" s="13" t="s">
        <v>9</v>
      </c>
      <c r="B28" s="12"/>
      <c r="C28" s="2">
        <f>C24*12</f>
        <v>360</v>
      </c>
    </row>
  </sheetData>
  <mergeCells count="23">
    <mergeCell ref="E16:F17"/>
    <mergeCell ref="E19:F20"/>
    <mergeCell ref="E12:F12"/>
    <mergeCell ref="A28:B28"/>
    <mergeCell ref="A11:B11"/>
    <mergeCell ref="A22:B22"/>
    <mergeCell ref="A27:B27"/>
    <mergeCell ref="A9:C9"/>
    <mergeCell ref="A20:C20"/>
    <mergeCell ref="A16:B16"/>
    <mergeCell ref="A21:B21"/>
    <mergeCell ref="A23:B23"/>
    <mergeCell ref="A24:B24"/>
    <mergeCell ref="A25:B25"/>
    <mergeCell ref="A26:B26"/>
    <mergeCell ref="B6:E7"/>
    <mergeCell ref="A10:B10"/>
    <mergeCell ref="A12:B12"/>
    <mergeCell ref="A13:B13"/>
    <mergeCell ref="A14:B14"/>
    <mergeCell ref="A15:B15"/>
    <mergeCell ref="A17:B17"/>
    <mergeCell ref="E9:F9"/>
  </mergeCells>
  <hyperlinks>
    <hyperlink ref="F4" r:id="rId1" xr:uid="{F33F1FD6-CD61-44D4-9BCF-B8BB3F86C633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B0F37D4E1D1942A7DF6978762ADDD9" ma:contentTypeVersion="11" ma:contentTypeDescription="Create a new document." ma:contentTypeScope="" ma:versionID="7741a91eb3fd614e4b673bce3093dbd6">
  <xsd:schema xmlns:xsd="http://www.w3.org/2001/XMLSchema" xmlns:xs="http://www.w3.org/2001/XMLSchema" xmlns:p="http://schemas.microsoft.com/office/2006/metadata/properties" xmlns:ns2="5b094236-175d-4bfb-8b0f-404f009160a7" targetNamespace="http://schemas.microsoft.com/office/2006/metadata/properties" ma:root="true" ma:fieldsID="9d85603f2ea1b8942c5993dadfa39b9b" ns2:_="">
    <xsd:import namespace="5b094236-175d-4bfb-8b0f-404f00916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94236-175d-4bfb-8b0f-404f00916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6C7AD-40BE-4647-8748-15B52C590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094236-175d-4bfb-8b0f-404f00916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5039E4-120A-4E7E-8E4B-26F7D894BD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183EC8-294A-49A8-9292-1BAE03575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Lehman</dc:creator>
  <cp:keywords/>
  <dc:description/>
  <cp:lastModifiedBy>Daniel Lehman</cp:lastModifiedBy>
  <cp:revision/>
  <dcterms:created xsi:type="dcterms:W3CDTF">2022-06-11T18:51:52Z</dcterms:created>
  <dcterms:modified xsi:type="dcterms:W3CDTF">2023-12-13T08:43:33Z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0x01010097B0F37D4E1D1942A7DF6978762ADDD9</vt:lpwstr>
  </property>
</Properties>
</file>